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. 2018\7.TRANSPARENCIA\1.MUNICIPAL\PT-4TO-TRIM-2018\TR-MPAL-4TO-TRIM-2018-TRANSPMPIO\4TO-TRIM-2018-EXCEL\"/>
    </mc:Choice>
  </mc:AlternateContent>
  <bookViews>
    <workbookView xWindow="0" yWindow="0" windowWidth="20490" windowHeight="7875" firstSheet="1" activeTab="1"/>
  </bookViews>
  <sheets>
    <sheet name="Hoja1" sheetId="4" state="hidden" r:id="rId1"/>
    <sheet name="F2" sheetId="3" r:id="rId2"/>
  </sheets>
  <definedNames>
    <definedName name="DEUDA_CONT_FIN_01">'F2'!$B$26</definedName>
    <definedName name="DEUDA_CONT_FIN_02">'F2'!$C$26</definedName>
    <definedName name="DEUDA_CONT_FIN_03">'F2'!$D$26</definedName>
    <definedName name="DEUDA_CONT_FIN_04">'F2'!$E$26</definedName>
    <definedName name="DEUDA_CONT_FIN_05">'F2'!$F$26</definedName>
    <definedName name="DEUDA_CONT_FIN_06">'F2'!$G$26</definedName>
    <definedName name="DEUDA_CONT_FIN_07">'F2'!$H$26</definedName>
    <definedName name="OB_CORTO_PLAZO_FIN_01">'F2'!$B$45</definedName>
    <definedName name="OB_CORTO_PLAZO_FIN_02">'F2'!$C$45</definedName>
    <definedName name="OB_CORTO_PLAZO_FIN_03">'F2'!$D$45</definedName>
    <definedName name="OB_CORTO_PLAZO_FIN_04">'F2'!$E$45</definedName>
    <definedName name="OB_CORTO_PLAZO_FIN_05">'F2'!$F$45</definedName>
    <definedName name="VALOR_INS_BCC_FIN_01">'F2'!$B$31</definedName>
    <definedName name="VALOR_INS_BCC_FIN_02">'F2'!$C$31</definedName>
    <definedName name="VALOR_INS_BCC_FIN_03">'F2'!$D$31</definedName>
    <definedName name="VALOR_INS_BCC_FIN_04">'F2'!$E$31</definedName>
    <definedName name="VALOR_INS_BCC_FIN_05">'F2'!$F$31</definedName>
    <definedName name="VALOR_INS_BCC_FIN_06">'F2'!$G$31</definedName>
    <definedName name="VALOR_INS_BCC_FIN_07">'F2'!$H$31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3" l="1"/>
  <c r="E37" i="3"/>
  <c r="D37" i="3"/>
  <c r="C37" i="3"/>
  <c r="B37" i="3"/>
  <c r="H23" i="3"/>
  <c r="H18" i="3" s="1"/>
  <c r="G23" i="3"/>
  <c r="G18" i="3" s="1"/>
  <c r="F23" i="3"/>
  <c r="F18" i="3" s="1"/>
  <c r="E23" i="3"/>
  <c r="E18" i="3" s="1"/>
  <c r="D23" i="3"/>
  <c r="D18" i="3" s="1"/>
  <c r="C23" i="3"/>
  <c r="C18" i="3" s="1"/>
  <c r="B23" i="3"/>
  <c r="B18" i="3" s="1"/>
  <c r="B16" i="3"/>
  <c r="B14" i="3"/>
  <c r="F9" i="3"/>
  <c r="H9" i="3"/>
  <c r="G9" i="3"/>
  <c r="E9" i="3"/>
  <c r="D9" i="3"/>
  <c r="C9" i="3"/>
  <c r="B9" i="3"/>
  <c r="F6" i="3"/>
  <c r="F5" i="3" s="1"/>
  <c r="H5" i="3"/>
  <c r="H4" i="3" s="1"/>
  <c r="H16" i="3" s="1"/>
  <c r="G5" i="3"/>
  <c r="G4" i="3" s="1"/>
  <c r="G16" i="3" s="1"/>
  <c r="E5" i="3"/>
  <c r="D5" i="3"/>
  <c r="D4" i="3" s="1"/>
  <c r="D16" i="3" s="1"/>
  <c r="C5" i="3"/>
  <c r="B5" i="3"/>
  <c r="C4" i="3"/>
  <c r="C16" i="3" s="1"/>
  <c r="B4" i="3"/>
  <c r="E4" i="3" l="1"/>
  <c r="F4" i="3"/>
  <c r="F16" i="3" s="1"/>
</calcChain>
</file>

<file path=xl/sharedStrings.xml><?xml version="1.0" encoding="utf-8"?>
<sst xmlns="http://schemas.openxmlformats.org/spreadsheetml/2006/main" count="43" uniqueCount="41">
  <si>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</si>
  <si>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</si>
  <si>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</si>
  <si>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</si>
  <si>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</si>
  <si>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</si>
  <si>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</si>
  <si>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</si>
  <si>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</si>
  <si>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</si>
  <si>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</si>
  <si>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</si>
  <si>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</si>
  <si>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</si>
  <si>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</si>
  <si>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</si>
  <si>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</si>
  <si>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</si>
  <si>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</si>
  <si>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</si>
  <si>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</si>
  <si>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</si>
  <si>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</si>
  <si>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</si>
  <si>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</si>
  <si>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</si>
  <si>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</si>
  <si>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</si>
  <si>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</si>
  <si>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</si>
  <si>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</si>
  <si>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@se6#16</t>
  </si>
  <si>
    <t>*</t>
  </si>
  <si>
    <t>Monto Contratado (l)</t>
  </si>
  <si>
    <t>Plazo Pactado (m)</t>
  </si>
  <si>
    <t>Tasa de Interés (n)</t>
  </si>
  <si>
    <t>Tasa Efectiva (p)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</si>
  <si>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</si>
  <si>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Se refiere al valor del Bono Cupón Cero que respalda el pago de los créditos asociados al mismo (Activo).</t>
    </r>
  </si>
  <si>
    <t>Saldo al 31 de diciembre de 2017</t>
  </si>
  <si>
    <t>MUNICIPIO DE COMONFORT, GUANAJUATO
Informe Analítico de la Deuda Pública y Otros Pasivos - LDF
Del 1 de enero al 31 de Diciembre de 2018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</si>
</sst>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vertAlign val="superscript"/>
      <sz val="8"/>
      <name val="Arial"/>
      <family val="2"/>
    </font>
    <font>
      <b/>
      <sz val="8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vertical="center"/>
    </xf>
    <xf numFmtId="4" fontId="1" fillId="0" borderId="0" xfId="0" applyNumberFormat="1" applyFont="1" applyAlignment="1"/>
    <xf numFmtId="0" fontId="1" fillId="0" borderId="0" xfId="0" applyFont="1" applyAlignment="1"/>
    <xf numFmtId="0" fontId="1" fillId="0" borderId="0" xfId="2" applyProtection="1">
      <protection locked="0"/>
    </xf>
    <xf numFmtId="0" fontId="1" fillId="0" borderId="0" xfId="2"/>
    <xf numFmtId="0" fontId="6" fillId="0" borderId="0" xfId="2" applyFont="1"/>
    <xf numFmtId="0" fontId="4" fillId="2" borderId="4" xfId="0" applyFont="1" applyFill="1" applyBorder="1" applyAlignment="1">
      <alignment horizontal="center" vertical="center" wrapText="1"/>
    </xf>
    <xf numFmtId="0" fontId="1" fillId="0" borderId="5" xfId="0" applyFont="1" applyFill="1" applyBorder="1"/>
    <xf numFmtId="0" fontId="1" fillId="0" borderId="0" xfId="0" applyFont="1" applyAlignment="1">
      <alignment wrapText="1"/>
    </xf>
    <xf numFmtId="0" fontId="4" fillId="0" borderId="6" xfId="0" applyFont="1" applyFill="1" applyBorder="1" applyAlignment="1">
      <alignment horizontal="left" vertical="center" indent="3"/>
    </xf>
    <xf numFmtId="0" fontId="4" fillId="0" borderId="5" xfId="0" applyFont="1" applyFill="1" applyBorder="1" applyAlignment="1" applyProtection="1">
      <alignment vertical="center"/>
      <protection locked="0"/>
    </xf>
    <xf numFmtId="0" fontId="1" fillId="0" borderId="6" xfId="0" applyFont="1" applyFill="1" applyBorder="1" applyAlignment="1">
      <alignment horizontal="left" vertical="center" indent="5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0" borderId="6" xfId="0" applyFont="1" applyFill="1" applyBorder="1" applyAlignment="1">
      <alignment horizontal="left" vertical="center" indent="7"/>
    </xf>
    <xf numFmtId="4" fontId="1" fillId="0" borderId="5" xfId="0" applyNumberFormat="1" applyFont="1" applyFill="1" applyBorder="1" applyAlignment="1" applyProtection="1">
      <alignment vertical="center"/>
      <protection locked="0"/>
    </xf>
    <xf numFmtId="0" fontId="1" fillId="0" borderId="5" xfId="0" applyFont="1" applyFill="1" applyBorder="1" applyAlignment="1">
      <alignment vertical="center"/>
    </xf>
    <xf numFmtId="4" fontId="4" fillId="0" borderId="5" xfId="0" applyNumberFormat="1" applyFont="1" applyFill="1" applyBorder="1" applyAlignment="1" applyProtection="1">
      <alignment vertical="center"/>
      <protection locked="0"/>
    </xf>
    <xf numFmtId="0" fontId="1" fillId="0" borderId="5" xfId="0" applyFont="1" applyBorder="1"/>
    <xf numFmtId="0" fontId="1" fillId="0" borderId="6" xfId="0" applyFont="1" applyFill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6" fillId="0" borderId="5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1" fillId="0" borderId="4" xfId="0" applyFont="1" applyFill="1" applyBorder="1"/>
    <xf numFmtId="0" fontId="1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1" fillId="0" borderId="4" xfId="0" applyFont="1" applyBorder="1"/>
    <xf numFmtId="4" fontId="1" fillId="0" borderId="5" xfId="0" applyNumberFormat="1" applyFont="1" applyFill="1" applyBorder="1"/>
    <xf numFmtId="4" fontId="1" fillId="3" borderId="7" xfId="0" applyNumberFormat="1" applyFont="1" applyFill="1" applyBorder="1"/>
    <xf numFmtId="4" fontId="1" fillId="0" borderId="5" xfId="0" applyNumberFormat="1" applyFont="1" applyBorder="1"/>
    <xf numFmtId="4" fontId="1" fillId="0" borderId="5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1266825</xdr:colOff>
      <xdr:row>0</xdr:row>
      <xdr:rowOff>647700</xdr:rowOff>
    </xdr:to>
    <xdr:pic>
      <xdr:nvPicPr>
        <xdr:cNvPr id="4" name="Imagen 7" descr="/Users/Dani/Desktop/logos/c creciendo por ti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1906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0</xdr:row>
      <xdr:rowOff>28575</xdr:rowOff>
    </xdr:from>
    <xdr:to>
      <xdr:col>7</xdr:col>
      <xdr:colOff>1352550</xdr:colOff>
      <xdr:row>0</xdr:row>
      <xdr:rowOff>647700</xdr:rowOff>
    </xdr:to>
    <xdr:pic>
      <xdr:nvPicPr>
        <xdr:cNvPr id="5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28575"/>
          <a:ext cx="1314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6"/>
  </cols>
  <sheetData>
    <row r="1" spans="1:2" x14ac:dyDescent="0.2">
      <c r="A1" s="5"/>
      <c r="B1" s="5"/>
    </row>
    <row r="2020" spans="1:1" x14ac:dyDescent="0.2">
      <c r="A2020" s="7" t="s">
        <v>31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sqref="A1:H1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9" ht="54" customHeight="1" x14ac:dyDescent="0.2">
      <c r="A1" s="34" t="s">
        <v>40</v>
      </c>
      <c r="B1" s="35"/>
      <c r="C1" s="35"/>
      <c r="D1" s="35"/>
      <c r="E1" s="35"/>
      <c r="F1" s="35"/>
      <c r="G1" s="35"/>
      <c r="H1" s="36"/>
    </row>
    <row r="2" spans="1:9" ht="45" x14ac:dyDescent="0.2">
      <c r="A2" s="8" t="s">
        <v>0</v>
      </c>
      <c r="B2" s="8" t="s">
        <v>39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</row>
    <row r="3" spans="1:9" x14ac:dyDescent="0.2">
      <c r="A3" s="9"/>
      <c r="B3" s="9"/>
      <c r="C3" s="9"/>
      <c r="D3" s="9"/>
      <c r="E3" s="9"/>
      <c r="F3" s="9"/>
      <c r="G3" s="9"/>
      <c r="H3" s="9"/>
      <c r="I3" s="10"/>
    </row>
    <row r="4" spans="1:9" x14ac:dyDescent="0.2">
      <c r="A4" s="11" t="s">
        <v>7</v>
      </c>
      <c r="B4" s="18">
        <f>B5+B9</f>
        <v>8144774</v>
      </c>
      <c r="C4" s="18">
        <f t="shared" ref="C4:H4" si="0">C5+C9</f>
        <v>0</v>
      </c>
      <c r="D4" s="18">
        <f t="shared" si="0"/>
        <v>734856</v>
      </c>
      <c r="E4" s="18">
        <f t="shared" si="0"/>
        <v>0</v>
      </c>
      <c r="F4" s="18">
        <f t="shared" si="0"/>
        <v>7409918</v>
      </c>
      <c r="G4" s="18">
        <f t="shared" si="0"/>
        <v>760389.83</v>
      </c>
      <c r="H4" s="18">
        <f t="shared" si="0"/>
        <v>0</v>
      </c>
    </row>
    <row r="5" spans="1:9" x14ac:dyDescent="0.2">
      <c r="A5" s="13" t="s">
        <v>8</v>
      </c>
      <c r="B5" s="16">
        <f>SUM(B6:B8)</f>
        <v>0</v>
      </c>
      <c r="C5" s="16">
        <f t="shared" ref="C5:H5" si="1">SUM(C6:C8)</f>
        <v>0</v>
      </c>
      <c r="D5" s="16">
        <f t="shared" si="1"/>
        <v>734856</v>
      </c>
      <c r="E5" s="16">
        <f t="shared" si="1"/>
        <v>734856</v>
      </c>
      <c r="F5" s="16">
        <f t="shared" si="1"/>
        <v>0</v>
      </c>
      <c r="G5" s="16">
        <f t="shared" si="1"/>
        <v>760389.83</v>
      </c>
      <c r="H5" s="16">
        <f t="shared" si="1"/>
        <v>0</v>
      </c>
    </row>
    <row r="6" spans="1:9" x14ac:dyDescent="0.2">
      <c r="A6" s="15" t="s">
        <v>9</v>
      </c>
      <c r="B6" s="16">
        <v>0</v>
      </c>
      <c r="C6" s="16"/>
      <c r="D6" s="16">
        <v>734856</v>
      </c>
      <c r="E6" s="16">
        <v>734856</v>
      </c>
      <c r="F6" s="16">
        <f>+E6-D6</f>
        <v>0</v>
      </c>
      <c r="G6" s="16">
        <v>760389.83</v>
      </c>
      <c r="H6" s="16">
        <v>0</v>
      </c>
    </row>
    <row r="7" spans="1:9" x14ac:dyDescent="0.2">
      <c r="A7" s="15" t="s">
        <v>10</v>
      </c>
      <c r="B7" s="16"/>
      <c r="C7" s="16"/>
      <c r="D7" s="16"/>
      <c r="E7" s="16"/>
      <c r="F7" s="16"/>
      <c r="G7" s="16"/>
      <c r="H7" s="16"/>
    </row>
    <row r="8" spans="1:9" x14ac:dyDescent="0.2">
      <c r="A8" s="15" t="s">
        <v>11</v>
      </c>
      <c r="B8" s="16"/>
      <c r="C8" s="16"/>
      <c r="D8" s="16"/>
      <c r="E8" s="16"/>
      <c r="F8" s="16"/>
      <c r="G8" s="16"/>
      <c r="H8" s="16"/>
    </row>
    <row r="9" spans="1:9" x14ac:dyDescent="0.2">
      <c r="A9" s="13" t="s">
        <v>12</v>
      </c>
      <c r="B9" s="16">
        <f>SUM(B10:B12)</f>
        <v>8144774</v>
      </c>
      <c r="C9" s="16">
        <f t="shared" ref="C9:H9" si="2">SUM(C10:C12)</f>
        <v>0</v>
      </c>
      <c r="D9" s="16">
        <f t="shared" si="2"/>
        <v>0</v>
      </c>
      <c r="E9" s="16">
        <f t="shared" si="2"/>
        <v>-734856</v>
      </c>
      <c r="F9" s="16">
        <f t="shared" si="2"/>
        <v>7409918</v>
      </c>
      <c r="G9" s="16">
        <f t="shared" si="2"/>
        <v>0</v>
      </c>
      <c r="H9" s="16">
        <f t="shared" si="2"/>
        <v>0</v>
      </c>
    </row>
    <row r="10" spans="1:9" x14ac:dyDescent="0.2">
      <c r="A10" s="15" t="s">
        <v>13</v>
      </c>
      <c r="B10" s="16">
        <v>8144774</v>
      </c>
      <c r="C10" s="16">
        <v>0</v>
      </c>
      <c r="D10" s="16">
        <v>0</v>
      </c>
      <c r="E10" s="16">
        <v>-734856</v>
      </c>
      <c r="F10" s="16">
        <v>7409918</v>
      </c>
      <c r="G10" s="16">
        <v>0</v>
      </c>
      <c r="H10" s="16">
        <v>0</v>
      </c>
    </row>
    <row r="11" spans="1:9" x14ac:dyDescent="0.2">
      <c r="A11" s="15" t="s">
        <v>14</v>
      </c>
      <c r="B11" s="16"/>
      <c r="C11" s="16"/>
      <c r="D11" s="16"/>
      <c r="E11" s="16"/>
      <c r="F11" s="16"/>
      <c r="G11" s="16"/>
      <c r="H11" s="16"/>
    </row>
    <row r="12" spans="1:9" x14ac:dyDescent="0.2">
      <c r="A12" s="15" t="s">
        <v>15</v>
      </c>
      <c r="B12" s="16"/>
      <c r="C12" s="16"/>
      <c r="D12" s="16"/>
      <c r="E12" s="16"/>
      <c r="F12" s="16"/>
      <c r="G12" s="16"/>
      <c r="H12" s="16"/>
    </row>
    <row r="13" spans="1:9" x14ac:dyDescent="0.2">
      <c r="A13" s="17"/>
      <c r="B13" s="30"/>
      <c r="C13" s="30"/>
      <c r="D13" s="30"/>
      <c r="E13" s="30"/>
      <c r="F13" s="30"/>
      <c r="G13" s="30"/>
      <c r="H13" s="30"/>
    </row>
    <row r="14" spans="1:9" ht="14.25" customHeight="1" x14ac:dyDescent="0.2">
      <c r="A14" s="11" t="s">
        <v>16</v>
      </c>
      <c r="B14" s="18">
        <f>16022779.96+8750</f>
        <v>16031529.960000001</v>
      </c>
      <c r="C14" s="31"/>
      <c r="D14" s="31"/>
      <c r="E14" s="31"/>
      <c r="F14" s="18">
        <v>11019590.810000001</v>
      </c>
      <c r="G14" s="31"/>
      <c r="H14" s="31"/>
    </row>
    <row r="15" spans="1:9" x14ac:dyDescent="0.2">
      <c r="A15" s="2"/>
      <c r="B15" s="32"/>
      <c r="C15" s="32"/>
      <c r="D15" s="32"/>
      <c r="E15" s="32"/>
      <c r="F15" s="32"/>
      <c r="G15" s="32"/>
      <c r="H15" s="32"/>
    </row>
    <row r="16" spans="1:9" x14ac:dyDescent="0.2">
      <c r="A16" s="11" t="s">
        <v>17</v>
      </c>
      <c r="B16" s="18">
        <f>B4+B14</f>
        <v>24176303.960000001</v>
      </c>
      <c r="C16" s="18">
        <f t="shared" ref="C16:H16" si="3">C4+C14</f>
        <v>0</v>
      </c>
      <c r="D16" s="18">
        <f t="shared" si="3"/>
        <v>734856</v>
      </c>
      <c r="E16" s="18">
        <v>0</v>
      </c>
      <c r="F16" s="18">
        <f t="shared" si="3"/>
        <v>18429508.810000002</v>
      </c>
      <c r="G16" s="18">
        <f t="shared" si="3"/>
        <v>760389.83</v>
      </c>
      <c r="H16" s="18">
        <f t="shared" si="3"/>
        <v>0</v>
      </c>
    </row>
    <row r="17" spans="1:8" x14ac:dyDescent="0.2">
      <c r="A17" s="17"/>
      <c r="B17" s="33"/>
      <c r="C17" s="33"/>
      <c r="D17" s="33"/>
      <c r="E17" s="33"/>
      <c r="F17" s="33"/>
      <c r="G17" s="33"/>
      <c r="H17" s="33"/>
    </row>
    <row r="18" spans="1:8" x14ac:dyDescent="0.2">
      <c r="A18" s="11" t="s">
        <v>37</v>
      </c>
      <c r="B18" s="18">
        <f>SUM(B19:DEUDA_CONT_FIN_01)</f>
        <v>0</v>
      </c>
      <c r="C18" s="18">
        <f>SUM(C19:DEUDA_CONT_FIN_02)</f>
        <v>0</v>
      </c>
      <c r="D18" s="18">
        <f>SUM(D19:DEUDA_CONT_FIN_03)</f>
        <v>0</v>
      </c>
      <c r="E18" s="18">
        <f>SUM(E19:DEUDA_CONT_FIN_04)</f>
        <v>0</v>
      </c>
      <c r="F18" s="18">
        <f>SUM(F19:DEUDA_CONT_FIN_05)</f>
        <v>0</v>
      </c>
      <c r="G18" s="18">
        <f>SUM(G19:DEUDA_CONT_FIN_06)</f>
        <v>0</v>
      </c>
      <c r="H18" s="18">
        <f>SUM(H19:DEUDA_CONT_FIN_07)</f>
        <v>0</v>
      </c>
    </row>
    <row r="19" spans="1:8" s="21" customFormat="1" x14ac:dyDescent="0.2">
      <c r="A19" s="20" t="s">
        <v>18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</row>
    <row r="20" spans="1:8" s="21" customFormat="1" x14ac:dyDescent="0.2">
      <c r="A20" s="20" t="s">
        <v>19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</row>
    <row r="21" spans="1:8" s="21" customFormat="1" x14ac:dyDescent="0.2">
      <c r="A21" s="20" t="s">
        <v>20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</row>
    <row r="22" spans="1:8" x14ac:dyDescent="0.2">
      <c r="A22" s="22" t="s">
        <v>32</v>
      </c>
      <c r="B22" s="33"/>
      <c r="C22" s="33"/>
      <c r="D22" s="33"/>
      <c r="E22" s="33"/>
      <c r="F22" s="33"/>
      <c r="G22" s="33"/>
      <c r="H22" s="33"/>
    </row>
    <row r="23" spans="1:8" x14ac:dyDescent="0.2">
      <c r="A23" s="11" t="s">
        <v>21</v>
      </c>
      <c r="B23" s="18">
        <f>SUM(B24:VALOR_INS_BCC_FIN_01)</f>
        <v>0</v>
      </c>
      <c r="C23" s="18">
        <f>SUM(C24:VALOR_INS_BCC_FIN_02)</f>
        <v>0</v>
      </c>
      <c r="D23" s="18">
        <f>SUM(D24:VALOR_INS_BCC_FIN_03)</f>
        <v>0</v>
      </c>
      <c r="E23" s="18">
        <f>SUM(E24:VALOR_INS_BCC_FIN_04)</f>
        <v>0</v>
      </c>
      <c r="F23" s="18">
        <f>SUM(F24:VALOR_INS_BCC_FIN_05)</f>
        <v>0</v>
      </c>
      <c r="G23" s="18">
        <f>SUM(G24:VALOR_INS_BCC_FIN_06)</f>
        <v>0</v>
      </c>
      <c r="H23" s="18">
        <f>SUM(H24:VALOR_INS_BCC_FIN_07)</f>
        <v>0</v>
      </c>
    </row>
    <row r="24" spans="1:8" s="21" customFormat="1" x14ac:dyDescent="0.2">
      <c r="A24" s="20" t="s">
        <v>22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s="21" customFormat="1" x14ac:dyDescent="0.2">
      <c r="A25" s="20" t="s">
        <v>23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</row>
    <row r="26" spans="1:8" s="21" customFormat="1" x14ac:dyDescent="0.2">
      <c r="A26" s="20" t="s">
        <v>24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</row>
    <row r="27" spans="1:8" x14ac:dyDescent="0.2">
      <c r="A27" s="23" t="s">
        <v>32</v>
      </c>
      <c r="B27" s="24"/>
      <c r="C27" s="24"/>
      <c r="D27" s="24"/>
      <c r="E27" s="24"/>
      <c r="F27" s="24"/>
      <c r="G27" s="24"/>
      <c r="H27" s="24"/>
    </row>
    <row r="28" spans="1:8" ht="17.25" customHeight="1" x14ac:dyDescent="0.2">
      <c r="A28" s="25"/>
    </row>
    <row r="29" spans="1:8" ht="12" customHeight="1" x14ac:dyDescent="0.2">
      <c r="A29" s="37" t="s">
        <v>38</v>
      </c>
      <c r="B29" s="37"/>
      <c r="C29" s="37"/>
      <c r="D29" s="37"/>
      <c r="E29" s="37"/>
      <c r="F29" s="37"/>
      <c r="G29" s="37"/>
      <c r="H29" s="37"/>
    </row>
    <row r="30" spans="1:8" ht="12" customHeight="1" x14ac:dyDescent="0.2">
      <c r="A30" s="37"/>
      <c r="B30" s="37"/>
      <c r="C30" s="37"/>
      <c r="D30" s="37"/>
      <c r="E30" s="37"/>
      <c r="F30" s="37"/>
      <c r="G30" s="37"/>
      <c r="H30" s="37"/>
    </row>
    <row r="31" spans="1:8" ht="12" customHeight="1" x14ac:dyDescent="0.2">
      <c r="A31" s="37"/>
      <c r="B31" s="37"/>
      <c r="C31" s="37"/>
      <c r="D31" s="37"/>
      <c r="E31" s="37"/>
      <c r="F31" s="37"/>
      <c r="G31" s="37"/>
      <c r="H31" s="37"/>
    </row>
    <row r="32" spans="1:8" ht="12" customHeight="1" x14ac:dyDescent="0.2">
      <c r="A32" s="37"/>
      <c r="B32" s="37"/>
      <c r="C32" s="37"/>
      <c r="D32" s="37"/>
      <c r="E32" s="37"/>
      <c r="F32" s="37"/>
      <c r="G32" s="37"/>
      <c r="H32" s="37"/>
    </row>
    <row r="33" spans="1:8" ht="12" customHeight="1" x14ac:dyDescent="0.2">
      <c r="A33" s="37"/>
      <c r="B33" s="37"/>
      <c r="C33" s="37"/>
      <c r="D33" s="37"/>
      <c r="E33" s="37"/>
      <c r="F33" s="37"/>
      <c r="G33" s="37"/>
      <c r="H33" s="37"/>
    </row>
    <row r="34" spans="1:8" x14ac:dyDescent="0.2">
      <c r="A34" s="25"/>
    </row>
    <row r="35" spans="1:8" ht="33.75" x14ac:dyDescent="0.2">
      <c r="A35" s="26" t="s">
        <v>25</v>
      </c>
      <c r="B35" s="26" t="s">
        <v>33</v>
      </c>
      <c r="C35" s="26" t="s">
        <v>34</v>
      </c>
      <c r="D35" s="26" t="s">
        <v>35</v>
      </c>
      <c r="E35" s="26" t="s">
        <v>26</v>
      </c>
      <c r="F35" s="27" t="s">
        <v>36</v>
      </c>
    </row>
    <row r="36" spans="1:8" x14ac:dyDescent="0.2">
      <c r="A36" s="2"/>
      <c r="B36" s="19"/>
      <c r="C36" s="19"/>
      <c r="D36" s="19"/>
      <c r="E36" s="19"/>
      <c r="F36" s="19"/>
    </row>
    <row r="37" spans="1:8" x14ac:dyDescent="0.2">
      <c r="A37" s="11" t="s">
        <v>27</v>
      </c>
      <c r="B37" s="12">
        <f>SUM(B38:OB_CORTO_PLAZO_FIN_01)</f>
        <v>3</v>
      </c>
      <c r="C37" s="12">
        <f>SUM(C38:OB_CORTO_PLAZO_FIN_02)</f>
        <v>3</v>
      </c>
      <c r="D37" s="12">
        <f>SUM(D38:OB_CORTO_PLAZO_FIN_03)</f>
        <v>3</v>
      </c>
      <c r="E37" s="12">
        <f>SUM(E38:OB_CORTO_PLAZO_FIN_04)</f>
        <v>3</v>
      </c>
      <c r="F37" s="12">
        <f>SUM(F38:OB_CORTO_PLAZO_FIN_05)</f>
        <v>3</v>
      </c>
    </row>
    <row r="38" spans="1:8" s="21" customFormat="1" x14ac:dyDescent="0.2">
      <c r="A38" s="20" t="s">
        <v>28</v>
      </c>
      <c r="B38" s="14">
        <v>1</v>
      </c>
      <c r="C38" s="14">
        <v>1</v>
      </c>
      <c r="D38" s="14">
        <v>1</v>
      </c>
      <c r="E38" s="14">
        <v>1</v>
      </c>
      <c r="F38" s="14">
        <v>1</v>
      </c>
    </row>
    <row r="39" spans="1:8" s="21" customFormat="1" x14ac:dyDescent="0.2">
      <c r="A39" s="20" t="s">
        <v>29</v>
      </c>
      <c r="B39" s="14">
        <v>1</v>
      </c>
      <c r="C39" s="14">
        <v>1</v>
      </c>
      <c r="D39" s="14">
        <v>1</v>
      </c>
      <c r="E39" s="14">
        <v>1</v>
      </c>
      <c r="F39" s="14">
        <v>1</v>
      </c>
    </row>
    <row r="40" spans="1:8" s="21" customFormat="1" x14ac:dyDescent="0.2">
      <c r="A40" s="20" t="s">
        <v>30</v>
      </c>
      <c r="B40" s="14">
        <v>1</v>
      </c>
      <c r="C40" s="14">
        <v>1</v>
      </c>
      <c r="D40" s="14">
        <v>1</v>
      </c>
      <c r="E40" s="14">
        <v>1</v>
      </c>
      <c r="F40" s="14">
        <v>1</v>
      </c>
    </row>
    <row r="41" spans="1:8" x14ac:dyDescent="0.2">
      <c r="A41" s="28" t="s">
        <v>32</v>
      </c>
      <c r="B41" s="29"/>
      <c r="C41" s="29"/>
      <c r="D41" s="29"/>
      <c r="E41" s="29"/>
      <c r="F41" s="29"/>
    </row>
    <row r="42" spans="1:8" hidden="1" x14ac:dyDescent="0.2"/>
    <row r="44" spans="1:8" x14ac:dyDescent="0.2">
      <c r="B44" s="3"/>
      <c r="C44" s="4"/>
      <c r="D44" s="4"/>
      <c r="E44" s="4"/>
      <c r="F44" s="4"/>
    </row>
    <row r="45" spans="1:8" x14ac:dyDescent="0.2">
      <c r="B45" s="3"/>
      <c r="C45" s="4"/>
      <c r="D45" s="4"/>
      <c r="E45" s="4"/>
      <c r="F45" s="4"/>
    </row>
    <row r="46" spans="1:8" x14ac:dyDescent="0.2">
      <c r="B46" s="3"/>
      <c r="C46" s="4"/>
      <c r="D46" s="4"/>
      <c r="E46" s="4"/>
      <c r="F46" s="4"/>
    </row>
    <row r="47" spans="1:8" x14ac:dyDescent="0.2">
      <c r="B47" s="3"/>
      <c r="C47" s="4"/>
      <c r="D47" s="4"/>
      <c r="E47" s="4"/>
      <c r="F47" s="4"/>
    </row>
    <row r="48" spans="1:8" x14ac:dyDescent="0.2">
      <c r="B48" s="3"/>
      <c r="C48" s="4"/>
      <c r="D48" s="4"/>
      <c r="E48" s="4"/>
      <c r="F48" s="4"/>
    </row>
    <row r="49" spans="2:6" x14ac:dyDescent="0.2">
      <c r="B49" s="3"/>
      <c r="C49" s="4"/>
      <c r="D49" s="4"/>
      <c r="E49" s="4"/>
      <c r="F49" s="4"/>
    </row>
    <row r="50" spans="2:6" x14ac:dyDescent="0.2">
      <c r="B50" s="3"/>
      <c r="C50" s="4"/>
      <c r="D50" s="4"/>
      <c r="E50" s="4"/>
      <c r="F50" s="4"/>
    </row>
    <row r="51" spans="2:6" x14ac:dyDescent="0.2">
      <c r="B51" s="3"/>
      <c r="C51" s="4"/>
      <c r="D51" s="4"/>
      <c r="E51" s="4"/>
      <c r="F51" s="4"/>
    </row>
    <row r="52" spans="2:6" x14ac:dyDescent="0.2">
      <c r="B52" s="3"/>
      <c r="C52" s="4"/>
      <c r="D52" s="4"/>
      <c r="E52" s="4"/>
      <c r="F52" s="4"/>
    </row>
    <row r="53" spans="2:6" x14ac:dyDescent="0.2">
      <c r="B53" s="3"/>
      <c r="C53" s="4"/>
      <c r="D53" s="4"/>
      <c r="E53" s="4"/>
      <c r="F53" s="4"/>
    </row>
    <row r="54" spans="2:6" x14ac:dyDescent="0.2">
      <c r="B54" s="3"/>
      <c r="C54" s="4"/>
      <c r="D54" s="4"/>
      <c r="E54" s="4"/>
      <c r="F54" s="4"/>
    </row>
    <row r="55" spans="2:6" x14ac:dyDescent="0.2">
      <c r="B55" s="3"/>
      <c r="C55" s="4"/>
      <c r="D55" s="4"/>
      <c r="E55" s="4"/>
      <c r="F55" s="4"/>
    </row>
    <row r="56" spans="2:6" x14ac:dyDescent="0.2">
      <c r="B56" s="3"/>
      <c r="C56" s="4"/>
      <c r="D56" s="4"/>
      <c r="E56" s="4"/>
      <c r="F56" s="4"/>
    </row>
    <row r="57" spans="2:6" x14ac:dyDescent="0.2">
      <c r="B57" s="3"/>
      <c r="C57" s="4"/>
      <c r="D57" s="4"/>
      <c r="E57" s="4"/>
      <c r="F57" s="4"/>
    </row>
    <row r="58" spans="2:6" x14ac:dyDescent="0.2">
      <c r="B58" s="3"/>
      <c r="C58" s="4"/>
      <c r="D58" s="4"/>
      <c r="E58" s="4"/>
      <c r="F58" s="4"/>
    </row>
    <row r="59" spans="2:6" x14ac:dyDescent="0.2">
      <c r="B59" s="3"/>
      <c r="C59" s="4"/>
      <c r="D59" s="4"/>
      <c r="E59" s="4"/>
      <c r="F59" s="4"/>
    </row>
    <row r="60" spans="2:6" x14ac:dyDescent="0.2">
      <c r="B60" s="3"/>
      <c r="C60" s="4"/>
      <c r="D60" s="4"/>
      <c r="E60" s="4"/>
      <c r="F60" s="4"/>
    </row>
    <row r="61" spans="2:6" x14ac:dyDescent="0.2">
      <c r="B61" s="3"/>
      <c r="C61" s="4"/>
      <c r="D61" s="4"/>
      <c r="E61" s="4"/>
      <c r="F61" s="4"/>
    </row>
    <row r="62" spans="2:6" x14ac:dyDescent="0.2">
      <c r="B62" s="3"/>
    </row>
    <row r="63" spans="2:6" x14ac:dyDescent="0.2">
      <c r="B63" s="3"/>
    </row>
    <row r="64" spans="2:6" x14ac:dyDescent="0.2">
      <c r="B64" s="3"/>
    </row>
    <row r="65" spans="2:2" x14ac:dyDescent="0.2">
      <c r="B65" s="3"/>
    </row>
    <row r="66" spans="2:2" x14ac:dyDescent="0.2">
      <c r="B66" s="3"/>
    </row>
    <row r="67" spans="2:2" x14ac:dyDescent="0.2">
      <c r="B67" s="3"/>
    </row>
    <row r="68" spans="2:2" x14ac:dyDescent="0.2">
      <c r="B68" s="3"/>
    </row>
    <row r="69" spans="2:2" x14ac:dyDescent="0.2">
      <c r="B69" s="3"/>
    </row>
    <row r="70" spans="2:2" x14ac:dyDescent="0.2">
      <c r="B70" s="3"/>
    </row>
  </sheetData>
  <mergeCells count="2">
    <mergeCell ref="A1:H1"/>
    <mergeCell ref="A29:H33"/>
  </mergeCells>
  <dataValidations count="1">
    <dataValidation type="decimal" allowBlank="1" showInputMessage="1" showErrorMessage="1" sqref="B4:H26">
      <formula1>-1.79769313486231E+100</formula1>
      <formula2>1.79769313486231E+100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19</vt:i4>
      </vt:variant>
    </vt:vector>
  </HeadingPairs>
  <TitlesOfParts>
    <vt:vector size="21" baseType="lpstr">
      <vt:lpstr>Hoja1</vt:lpstr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PROPIETARIO</cp:lastModifiedBy>
  <cp:lastPrinted>2019-02-05T01:59:03Z</cp:lastPrinted>
  <dcterms:created xsi:type="dcterms:W3CDTF">2017-01-11T17:20:05Z</dcterms:created>
  <dcterms:modified xsi:type="dcterms:W3CDTF">2019-02-05T01:59:45Z</dcterms:modified>
</cp:coreProperties>
</file>